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5\ARANCELES 2025\"/>
    </mc:Choice>
  </mc:AlternateContent>
  <xr:revisionPtr revIDLastSave="0" documentId="13_ncr:1_{943CFFD7-2B1E-4943-AACE-13EC530A9E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K36" i="1" s="1"/>
  <c r="J35" i="1"/>
  <c r="J33" i="1"/>
  <c r="J32" i="1"/>
  <c r="J31" i="1"/>
  <c r="K31" i="1" s="1"/>
  <c r="J30" i="1"/>
  <c r="K30" i="1" s="1"/>
  <c r="J24" i="1"/>
  <c r="K24" i="1" s="1"/>
  <c r="K12" i="1"/>
  <c r="J10" i="1"/>
  <c r="J34" i="1" s="1"/>
  <c r="J14" i="1" l="1"/>
  <c r="J19" i="1"/>
  <c r="J20" i="1"/>
  <c r="J23" i="1"/>
  <c r="K23" i="1" s="1"/>
  <c r="J25" i="1"/>
  <c r="K25" i="1" s="1"/>
  <c r="J28" i="1"/>
  <c r="K28" i="1" s="1"/>
  <c r="J4" i="1"/>
  <c r="K4" i="1" s="1"/>
  <c r="J13" i="1"/>
  <c r="K13" i="1" s="1"/>
  <c r="J29" i="1"/>
  <c r="K29" i="1" s="1"/>
  <c r="J15" i="1"/>
  <c r="K15" i="1" s="1"/>
  <c r="J16" i="1"/>
  <c r="K16" i="1" s="1"/>
  <c r="J17" i="1"/>
  <c r="K17" i="1" s="1"/>
  <c r="J18" i="1"/>
  <c r="K18" i="1"/>
  <c r="K19" i="1"/>
  <c r="K20" i="1"/>
  <c r="K14" i="1"/>
  <c r="J8" i="1"/>
  <c r="K8" i="1" s="1"/>
  <c r="J7" i="1"/>
  <c r="K7" i="1" s="1"/>
  <c r="J6" i="1"/>
  <c r="K6" i="1" s="1"/>
  <c r="J9" i="1"/>
  <c r="K9" i="1" s="1"/>
  <c r="J5" i="1"/>
  <c r="K5" i="1" s="1"/>
</calcChain>
</file>

<file path=xl/sharedStrings.xml><?xml version="1.0" encoding="utf-8"?>
<sst xmlns="http://schemas.openxmlformats.org/spreadsheetml/2006/main" count="76" uniqueCount="49">
  <si>
    <t>División de. Honor dos ramas</t>
  </si>
  <si>
    <t>División de Honor una rama</t>
  </si>
  <si>
    <t>División A1 rama femenina</t>
  </si>
  <si>
    <t>División A2 rama femenina</t>
  </si>
  <si>
    <t>División A1 rama masculina</t>
  </si>
  <si>
    <t>VALORES DE FICHAJES JUGADORES FeVA</t>
  </si>
  <si>
    <t>AFILIACIONES</t>
  </si>
  <si>
    <t>GASTOS ADMINISTRATIVOS MENSUAL</t>
  </si>
  <si>
    <t>OBSERVACIONES</t>
  </si>
  <si>
    <t>Fichaje anual de jugadores FCV</t>
  </si>
  <si>
    <t>Fichaje anual Entrenadores, arbitros, preparador físico</t>
  </si>
  <si>
    <t>Canon FEVA - Interfederativo</t>
  </si>
  <si>
    <t>PASES DE JUGADORES: activos y hasta dos años de inactividad HASTA EL 31/12/2024</t>
  </si>
  <si>
    <t>1) Las cuotas mensuales de SECRETARIA deben ser abonadas antes del día 15 de cada mes anticipado. Su incumpliento impedirá  realizar nuevos tramites administrativos.</t>
  </si>
  <si>
    <t>2) Las cuotas mensuales de SECRETARIA abonadas en forma anticipada, tendrán el valor correspondiente del mes en que se realiza el pago.</t>
  </si>
  <si>
    <t>División A3 rama femenina</t>
  </si>
  <si>
    <t>Pagado mitad 15/04 y mitad 15/05</t>
  </si>
  <si>
    <t>COSTO ANUAL Pagado hasta 15/04 en su totalidad</t>
  </si>
  <si>
    <t>Pagado hasta 15/04 en su totalidad</t>
  </si>
  <si>
    <r>
      <rPr>
        <sz val="10"/>
        <rFont val="Arial"/>
        <family val="2"/>
      </rPr>
      <t>Fichaje anual de jugadores nuevos (Se refiere a jugadores que
nunca han estado registrados ni son promocionales)</t>
    </r>
  </si>
  <si>
    <r>
      <rPr>
        <sz val="10"/>
        <rFont val="Arial"/>
        <family val="2"/>
      </rPr>
      <t>Fichaje sexto (6°) jugador en delante de categoria Sub 21 -
Mayor</t>
    </r>
  </si>
  <si>
    <r>
      <rPr>
        <sz val="10"/>
        <rFont val="Arial"/>
        <family val="2"/>
      </rPr>
      <t>Fichaje jugador recuperado (jugador cuyo último registro haya sido en 2021
y no esté incluido dentro del sexto jugador sub 21/mayor)</t>
    </r>
  </si>
  <si>
    <t>Promocionales menores de 14 años c/ seguro FCV</t>
  </si>
  <si>
    <t>Fichaje anual de jugadores Beach FCV</t>
  </si>
  <si>
    <t>Fichaje jugador sub 12</t>
  </si>
  <si>
    <t>Fichaje anual de jugadores Master/Newcom</t>
  </si>
  <si>
    <t>Cuota mensual Secretaria Honor Masc. Fem. Div. A1 Fem (6 cat)</t>
  </si>
  <si>
    <t>Cuota mensual Secretaria División A1 Mas y A2 Fem (5 Cat)</t>
  </si>
  <si>
    <t>Cuota mensual Secretaria  Divisional "B"  Fem y  Masc. / "C"  Fem y Masc. (1 Cat. )</t>
  </si>
  <si>
    <t>Ínter clubes Categorías Sub 18, Sub 21 y Mayores</t>
  </si>
  <si>
    <t>Inter clubes Categorías Sub 14, Sub 16</t>
  </si>
  <si>
    <t>Ínter clubes Categorías Sub13, Sub 12</t>
  </si>
  <si>
    <t>Registro Pase Libre</t>
  </si>
  <si>
    <t>* Pases Interfederativos (arancel a FeVA) mayor 18 años</t>
  </si>
  <si>
    <t>* Pases Interfederativos (arancel a FeVA) menor 18 años</t>
  </si>
  <si>
    <t>* Pases Interfederativos (arancel se va de FCV) mayor 18 años</t>
  </si>
  <si>
    <t>* Pases Interfederativos (arancel se va de FCV) menor 18 años</t>
  </si>
  <si>
    <t>INCREMENTO
10% JUG</t>
  </si>
  <si>
    <t>INCREMENTO
20% o + JUG</t>
  </si>
  <si>
    <t>PAGA 50%</t>
  </si>
  <si>
    <t>PAGA 25%</t>
  </si>
  <si>
    <t>NO PAGA</t>
  </si>
  <si>
    <t>Pagado mitad 15/04 y mitad 15/06</t>
  </si>
  <si>
    <t>Al momento de enviar el fichaje</t>
  </si>
  <si>
    <t>A Dic-2024</t>
  </si>
  <si>
    <t>A Diciembre-2025</t>
  </si>
  <si>
    <t xml:space="preserve"> Diciembre-2025</t>
  </si>
  <si>
    <t>IGUAL N° JUG. de
2025</t>
  </si>
  <si>
    <t>ARANCELES FCV VALIDOS DESDE 01/12/2025.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</si>
</sst>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00_-;\-* #,##0.0000_-;_-* &quot;-&quot;??_-;_-@_-"/>
    <numFmt numFmtId="165" formatCode="_-* #,##0.000000000_-;\-* #,##0.000000000_-;_-* &quot;-&quot;??_-;_-@_-"/>
    <numFmt numFmtId="166" formatCode="_-* #,##0.000000_-;\-* #,##0.000000_-;_-* &quot;-&quot;??_-;_-@_-"/>
  </numFmts>
  <fonts count="1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8"/>
      <name val="Times New Roman"/>
      <charset val="204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2"/>
      <color rgb="FF000000"/>
      <name val="Arial"/>
      <family val="2"/>
    </font>
    <font>
      <b/>
      <sz val="8"/>
      <color theme="0"/>
      <name val="Arial"/>
      <family val="2"/>
    </font>
    <font>
      <b/>
      <u/>
      <sz val="2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u/>
      <sz val="2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horizontal="left" vertical="center"/>
    </xf>
    <xf numFmtId="43" fontId="4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3" fontId="7" fillId="0" borderId="0" xfId="1" applyFont="1" applyAlignment="1">
      <alignment horizontal="left" vertical="center"/>
    </xf>
    <xf numFmtId="43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43" fontId="7" fillId="0" borderId="1" xfId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  <xf numFmtId="43" fontId="7" fillId="0" borderId="0" xfId="1" applyFont="1" applyBorder="1" applyAlignment="1">
      <alignment horizontal="left" vertical="center" shrinkToFit="1"/>
    </xf>
    <xf numFmtId="43" fontId="7" fillId="0" borderId="0" xfId="1" applyFont="1" applyBorder="1" applyAlignment="1">
      <alignment horizontal="center" vertical="center" shrinkToFit="1"/>
    </xf>
    <xf numFmtId="43" fontId="4" fillId="0" borderId="0" xfId="1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43" fontId="4" fillId="0" borderId="0" xfId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4" fillId="0" borderId="0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43" fontId="7" fillId="0" borderId="8" xfId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43" fontId="7" fillId="0" borderId="18" xfId="1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0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43" fontId="3" fillId="0" borderId="11" xfId="1" applyFont="1" applyBorder="1" applyAlignment="1">
      <alignment horizontal="left" vertical="center" wrapText="1"/>
    </xf>
    <xf numFmtId="43" fontId="5" fillId="2" borderId="23" xfId="1" applyFont="1" applyFill="1" applyBorder="1" applyAlignment="1">
      <alignment horizontal="center" vertical="center" wrapText="1"/>
    </xf>
    <xf numFmtId="43" fontId="6" fillId="0" borderId="0" xfId="1" applyFont="1" applyAlignment="1">
      <alignment horizontal="left" vertical="center" wrapText="1"/>
    </xf>
    <xf numFmtId="43" fontId="3" fillId="0" borderId="0" xfId="1" applyFont="1" applyAlignment="1">
      <alignment horizontal="left" vertical="center" wrapText="1"/>
    </xf>
    <xf numFmtId="165" fontId="3" fillId="0" borderId="11" xfId="1" applyNumberFormat="1" applyFont="1" applyBorder="1" applyAlignment="1">
      <alignment horizontal="left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43" fontId="5" fillId="2" borderId="26" xfId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left"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0" borderId="33" xfId="0" applyFont="1" applyBorder="1" applyAlignment="1">
      <alignment vertical="center" wrapText="1"/>
    </xf>
    <xf numFmtId="43" fontId="6" fillId="0" borderId="21" xfId="1" applyFont="1" applyBorder="1" applyAlignment="1">
      <alignment horizontal="center" vertical="center" wrapText="1"/>
    </xf>
    <xf numFmtId="43" fontId="6" fillId="0" borderId="15" xfId="1" applyFont="1" applyBorder="1" applyAlignment="1">
      <alignment horizontal="center" vertical="center" wrapText="1"/>
    </xf>
    <xf numFmtId="43" fontId="6" fillId="0" borderId="16" xfId="1" applyFont="1" applyBorder="1" applyAlignment="1">
      <alignment horizontal="center" vertical="center" wrapText="1"/>
    </xf>
    <xf numFmtId="43" fontId="7" fillId="0" borderId="21" xfId="1" applyFont="1" applyBorder="1" applyAlignment="1">
      <alignment horizontal="center" vertical="center" shrinkToFit="1"/>
    </xf>
    <xf numFmtId="43" fontId="7" fillId="0" borderId="15" xfId="1" applyFont="1" applyBorder="1" applyAlignment="1">
      <alignment horizontal="center" vertical="center" shrinkToFit="1"/>
    </xf>
    <xf numFmtId="43" fontId="7" fillId="0" borderId="16" xfId="1" applyFont="1" applyBorder="1" applyAlignment="1">
      <alignment horizontal="center" vertical="center" shrinkToFit="1"/>
    </xf>
    <xf numFmtId="43" fontId="6" fillId="0" borderId="21" xfId="1" applyFont="1" applyBorder="1" applyAlignment="1">
      <alignment horizontal="left" vertical="center" wrapText="1"/>
    </xf>
    <xf numFmtId="43" fontId="6" fillId="0" borderId="15" xfId="1" applyFont="1" applyBorder="1" applyAlignment="1">
      <alignment horizontal="left" vertical="center" wrapText="1"/>
    </xf>
    <xf numFmtId="43" fontId="6" fillId="0" borderId="16" xfId="1" applyFont="1" applyBorder="1" applyAlignment="1">
      <alignment horizontal="left" vertical="center" wrapText="1"/>
    </xf>
    <xf numFmtId="43" fontId="5" fillId="2" borderId="35" xfId="1" applyFont="1" applyFill="1" applyBorder="1" applyAlignment="1">
      <alignment horizontal="center" vertical="center" wrapText="1"/>
    </xf>
    <xf numFmtId="43" fontId="6" fillId="0" borderId="21" xfId="1" applyFont="1" applyBorder="1" applyAlignment="1">
      <alignment vertical="center" wrapText="1"/>
    </xf>
    <xf numFmtId="43" fontId="6" fillId="0" borderId="15" xfId="1" applyFont="1" applyBorder="1" applyAlignment="1">
      <alignment vertical="center" wrapText="1"/>
    </xf>
    <xf numFmtId="0" fontId="8" fillId="0" borderId="36" xfId="0" applyFont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5" fillId="2" borderId="37" xfId="0" applyFont="1" applyFill="1" applyBorder="1" applyAlignment="1">
      <alignment horizontal="center" vertical="center"/>
    </xf>
    <xf numFmtId="0" fontId="6" fillId="0" borderId="38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166" fontId="7" fillId="0" borderId="0" xfId="1" applyNumberFormat="1" applyFont="1" applyAlignment="1">
      <alignment horizontal="left" vertical="center"/>
    </xf>
    <xf numFmtId="0" fontId="12" fillId="2" borderId="31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43" fontId="13" fillId="3" borderId="19" xfId="1" applyFont="1" applyFill="1" applyBorder="1" applyAlignment="1">
      <alignment horizontal="center" vertical="center" shrinkToFit="1"/>
    </xf>
    <xf numFmtId="43" fontId="13" fillId="0" borderId="0" xfId="1" applyFont="1" applyBorder="1" applyAlignment="1">
      <alignment horizontal="left" vertical="center" shrinkToFit="1"/>
    </xf>
    <xf numFmtId="43" fontId="13" fillId="0" borderId="0" xfId="1" applyFont="1" applyAlignment="1">
      <alignment horizontal="left" vertical="center"/>
    </xf>
    <xf numFmtId="43" fontId="12" fillId="0" borderId="0" xfId="0" applyNumberFormat="1" applyFont="1" applyAlignment="1">
      <alignment horizontal="center" vertical="center" wrapText="1"/>
    </xf>
    <xf numFmtId="43" fontId="12" fillId="2" borderId="47" xfId="0" applyNumberFormat="1" applyFont="1" applyFill="1" applyBorder="1" applyAlignment="1">
      <alignment horizontal="center" vertical="center" wrapText="1"/>
    </xf>
    <xf numFmtId="43" fontId="13" fillId="0" borderId="0" xfId="1" applyFont="1" applyBorder="1" applyAlignment="1">
      <alignment horizontal="left" vertical="center"/>
    </xf>
    <xf numFmtId="43" fontId="12" fillId="2" borderId="7" xfId="0" applyNumberFormat="1" applyFont="1" applyFill="1" applyBorder="1" applyAlignment="1">
      <alignment horizontal="center" vertical="center" wrapText="1"/>
    </xf>
    <xf numFmtId="43" fontId="13" fillId="3" borderId="38" xfId="1" applyFont="1" applyFill="1" applyBorder="1" applyAlignment="1">
      <alignment horizontal="left" vertical="center"/>
    </xf>
    <xf numFmtId="43" fontId="13" fillId="3" borderId="39" xfId="1" applyFont="1" applyFill="1" applyBorder="1" applyAlignment="1">
      <alignment horizontal="left" vertical="center"/>
    </xf>
    <xf numFmtId="43" fontId="13" fillId="0" borderId="0" xfId="1" applyFont="1" applyBorder="1" applyAlignment="1">
      <alignment horizontal="center" vertical="center" shrinkToFit="1"/>
    </xf>
    <xf numFmtId="43" fontId="13" fillId="0" borderId="0" xfId="0" applyNumberFormat="1" applyFont="1" applyAlignment="1">
      <alignment horizontal="left" vertical="center"/>
    </xf>
    <xf numFmtId="43" fontId="13" fillId="0" borderId="0" xfId="1" applyFont="1" applyAlignment="1">
      <alignment horizontal="left" vertical="center" wrapText="1"/>
    </xf>
    <xf numFmtId="43" fontId="13" fillId="3" borderId="41" xfId="0" applyNumberFormat="1" applyFont="1" applyFill="1" applyBorder="1" applyAlignment="1">
      <alignment horizontal="left" vertical="center"/>
    </xf>
    <xf numFmtId="43" fontId="13" fillId="3" borderId="48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43" fontId="7" fillId="0" borderId="44" xfId="1" applyFont="1" applyBorder="1" applyAlignment="1">
      <alignment horizontal="center" vertical="center" shrinkToFit="1"/>
    </xf>
    <xf numFmtId="43" fontId="7" fillId="0" borderId="45" xfId="1" applyFont="1" applyBorder="1" applyAlignment="1">
      <alignment horizontal="center" vertical="center" shrinkToFit="1"/>
    </xf>
    <xf numFmtId="43" fontId="7" fillId="0" borderId="46" xfId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13" fillId="3" borderId="38" xfId="1" applyFont="1" applyFill="1" applyBorder="1" applyAlignment="1">
      <alignment horizontal="center" vertical="center" shrinkToFit="1"/>
    </xf>
    <xf numFmtId="43" fontId="13" fillId="3" borderId="47" xfId="1" applyFont="1" applyFill="1" applyBorder="1" applyAlignment="1">
      <alignment horizontal="center" vertical="center" shrinkToFit="1"/>
    </xf>
    <xf numFmtId="43" fontId="13" fillId="3" borderId="34" xfId="1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2" fillId="2" borderId="47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314587</xdr:colOff>
      <xdr:row>10</xdr:row>
      <xdr:rowOff>319581</xdr:rowOff>
    </xdr:from>
    <xdr:ext cx="184731" cy="264560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A466F02-F38B-CFB0-CABC-809F398B0011}"/>
            </a:ext>
          </a:extLst>
        </xdr:cNvPr>
        <xdr:cNvSpPr txBox="1"/>
      </xdr:nvSpPr>
      <xdr:spPr>
        <a:xfrm>
          <a:off x="5722490" y="3180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AR" sz="1100"/>
        </a:p>
      </xdr:txBody>
    </xdr:sp>
    <xdr:clientData/>
  </xdr:oneCellAnchor>
  <xdr:oneCellAnchor>
    <xdr:from>
      <xdr:col>2</xdr:col>
      <xdr:colOff>314587</xdr:colOff>
      <xdr:row>10</xdr:row>
      <xdr:rowOff>319581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C657FF3-20E0-4063-AEB6-B0CD1354AC4D}"/>
            </a:ext>
          </a:extLst>
        </xdr:cNvPr>
        <xdr:cNvSpPr txBox="1"/>
      </xdr:nvSpPr>
      <xdr:spPr>
        <a:xfrm>
          <a:off x="5719581" y="37130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A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2"/>
  <sheetViews>
    <sheetView tabSelected="1" topLeftCell="A27" zoomScale="115" zoomScaleNormal="115" workbookViewId="0">
      <selection activeCell="L37" sqref="L37"/>
    </sheetView>
  </sheetViews>
  <sheetFormatPr baseColWidth="10" defaultColWidth="8.83203125" defaultRowHeight="15" x14ac:dyDescent="0.2"/>
  <cols>
    <col min="1" max="1" width="3.83203125" style="1" customWidth="1"/>
    <col min="2" max="2" width="86.33203125" style="1" customWidth="1"/>
    <col min="3" max="5" width="20.83203125" style="1" customWidth="1"/>
    <col min="6" max="6" width="20" style="2" hidden="1" customWidth="1"/>
    <col min="7" max="7" width="20" style="1" hidden="1" customWidth="1"/>
    <col min="8" max="9" width="20" style="2" hidden="1" customWidth="1"/>
    <col min="10" max="10" width="21.33203125" style="108" hidden="1" customWidth="1"/>
    <col min="11" max="11" width="21.33203125" style="1" customWidth="1"/>
    <col min="12" max="12" width="11.83203125" style="1" bestFit="1" customWidth="1"/>
    <col min="13" max="16384" width="8.83203125" style="1"/>
  </cols>
  <sheetData>
    <row r="1" spans="2:12" s="23" customFormat="1" ht="25.35" customHeight="1" x14ac:dyDescent="0.2">
      <c r="B1" s="130" t="s">
        <v>48</v>
      </c>
      <c r="C1" s="98"/>
      <c r="D1" s="98"/>
      <c r="E1" s="98"/>
      <c r="F1" s="98"/>
      <c r="G1" s="98"/>
      <c r="H1" s="98"/>
      <c r="I1" s="120"/>
      <c r="J1" s="108"/>
    </row>
    <row r="2" spans="2:12" ht="13.5" customHeight="1" thickBot="1" x14ac:dyDescent="0.25">
      <c r="B2" s="22"/>
      <c r="C2" s="7"/>
      <c r="D2" s="7"/>
      <c r="E2" s="77"/>
      <c r="F2" s="49"/>
      <c r="G2" s="7"/>
      <c r="H2" s="24">
        <v>0.86697782963827308</v>
      </c>
      <c r="I2" s="121">
        <v>0.125</v>
      </c>
      <c r="J2" s="109"/>
      <c r="K2" s="7"/>
    </row>
    <row r="3" spans="2:12" ht="59.1" customHeight="1" thickBot="1" x14ac:dyDescent="0.25">
      <c r="B3" s="57" t="s">
        <v>6</v>
      </c>
      <c r="C3" s="55" t="s">
        <v>47</v>
      </c>
      <c r="D3" s="59" t="s">
        <v>37</v>
      </c>
      <c r="E3" s="78" t="s">
        <v>38</v>
      </c>
      <c r="F3" s="58" t="s">
        <v>44</v>
      </c>
      <c r="G3" s="55" t="s">
        <v>43</v>
      </c>
      <c r="H3" s="56" t="s">
        <v>17</v>
      </c>
      <c r="I3" s="102" t="s">
        <v>16</v>
      </c>
      <c r="J3" s="110" t="s">
        <v>46</v>
      </c>
      <c r="K3" s="110" t="s">
        <v>46</v>
      </c>
    </row>
    <row r="4" spans="2:12" s="4" customFormat="1" ht="24.95" customHeight="1" x14ac:dyDescent="0.2">
      <c r="B4" s="44" t="s">
        <v>0</v>
      </c>
      <c r="C4" s="41" t="s">
        <v>39</v>
      </c>
      <c r="D4" s="41" t="s">
        <v>40</v>
      </c>
      <c r="E4" s="79" t="s">
        <v>41</v>
      </c>
      <c r="F4" s="65">
        <v>248400</v>
      </c>
      <c r="G4" s="30">
        <v>431873.97899649944</v>
      </c>
      <c r="H4" s="30">
        <v>466423.8973162194</v>
      </c>
      <c r="I4" s="122">
        <v>491003.03383897315</v>
      </c>
      <c r="J4" s="118">
        <f>+$J$10*I4</f>
        <v>576798.13302217028</v>
      </c>
      <c r="K4" s="118">
        <f>ROUNDUP(J4,-2)</f>
        <v>576800</v>
      </c>
    </row>
    <row r="5" spans="2:12" s="4" customFormat="1" ht="24.95" customHeight="1" x14ac:dyDescent="0.2">
      <c r="B5" s="27" t="s">
        <v>1</v>
      </c>
      <c r="C5" s="42" t="s">
        <v>39</v>
      </c>
      <c r="D5" s="42" t="s">
        <v>40</v>
      </c>
      <c r="E5" s="80" t="s">
        <v>41</v>
      </c>
      <c r="F5" s="66">
        <v>165600</v>
      </c>
      <c r="G5" s="8">
        <v>287915.98599766631</v>
      </c>
      <c r="H5" s="8">
        <v>310949.26487747964</v>
      </c>
      <c r="I5" s="123">
        <v>327335.3558926488</v>
      </c>
      <c r="J5" s="118">
        <f t="shared" ref="J5:J9" si="0">+$J$10*I5</f>
        <v>384532.08868144691</v>
      </c>
      <c r="K5" s="118">
        <f t="shared" ref="K5:K9" si="1">ROUNDUP(J5,-2)</f>
        <v>384600</v>
      </c>
    </row>
    <row r="6" spans="2:12" s="4" customFormat="1" ht="24.95" customHeight="1" x14ac:dyDescent="0.2">
      <c r="B6" s="27" t="s">
        <v>2</v>
      </c>
      <c r="C6" s="42" t="s">
        <v>39</v>
      </c>
      <c r="D6" s="42" t="s">
        <v>40</v>
      </c>
      <c r="E6" s="80" t="s">
        <v>41</v>
      </c>
      <c r="F6" s="66">
        <v>165600</v>
      </c>
      <c r="G6" s="8">
        <v>287915.98599766631</v>
      </c>
      <c r="H6" s="8">
        <v>310949.26487747964</v>
      </c>
      <c r="I6" s="123">
        <v>327335.3558926488</v>
      </c>
      <c r="J6" s="118">
        <f t="shared" si="0"/>
        <v>384532.08868144691</v>
      </c>
      <c r="K6" s="118">
        <f t="shared" si="1"/>
        <v>384600</v>
      </c>
    </row>
    <row r="7" spans="2:12" s="4" customFormat="1" ht="24.95" customHeight="1" x14ac:dyDescent="0.2">
      <c r="B7" s="27" t="s">
        <v>3</v>
      </c>
      <c r="C7" s="42" t="s">
        <v>39</v>
      </c>
      <c r="D7" s="42" t="s">
        <v>40</v>
      </c>
      <c r="E7" s="80" t="s">
        <v>41</v>
      </c>
      <c r="F7" s="66">
        <v>124200</v>
      </c>
      <c r="G7" s="8">
        <v>215936.98949824972</v>
      </c>
      <c r="H7" s="8">
        <v>233211.9486581097</v>
      </c>
      <c r="I7" s="123">
        <v>245501.51691948657</v>
      </c>
      <c r="J7" s="118">
        <f t="shared" si="0"/>
        <v>288399.06651108514</v>
      </c>
      <c r="K7" s="118">
        <f t="shared" si="1"/>
        <v>288400</v>
      </c>
    </row>
    <row r="8" spans="2:12" s="4" customFormat="1" ht="24.95" customHeight="1" x14ac:dyDescent="0.2">
      <c r="B8" s="27" t="s">
        <v>15</v>
      </c>
      <c r="C8" s="42" t="s">
        <v>39</v>
      </c>
      <c r="D8" s="42" t="s">
        <v>40</v>
      </c>
      <c r="E8" s="80" t="s">
        <v>41</v>
      </c>
      <c r="F8" s="66">
        <v>124200</v>
      </c>
      <c r="G8" s="8">
        <v>215936.98949824972</v>
      </c>
      <c r="H8" s="8">
        <v>233211.9486581097</v>
      </c>
      <c r="I8" s="123">
        <v>245501.51691948657</v>
      </c>
      <c r="J8" s="118">
        <f t="shared" si="0"/>
        <v>288399.06651108514</v>
      </c>
      <c r="K8" s="118">
        <f t="shared" si="1"/>
        <v>288400</v>
      </c>
      <c r="L8" s="6"/>
    </row>
    <row r="9" spans="2:12" s="4" customFormat="1" ht="24.95" customHeight="1" thickBot="1" x14ac:dyDescent="0.25">
      <c r="B9" s="28" t="s">
        <v>4</v>
      </c>
      <c r="C9" s="43" t="s">
        <v>39</v>
      </c>
      <c r="D9" s="43" t="s">
        <v>40</v>
      </c>
      <c r="E9" s="81" t="s">
        <v>41</v>
      </c>
      <c r="F9" s="67">
        <v>93150</v>
      </c>
      <c r="G9" s="21">
        <v>161952.74212368729</v>
      </c>
      <c r="H9" s="21">
        <v>174908.96149358229</v>
      </c>
      <c r="I9" s="124">
        <v>184126.13768961496</v>
      </c>
      <c r="J9" s="119">
        <f t="shared" si="0"/>
        <v>216299.29988331391</v>
      </c>
      <c r="K9" s="118">
        <f t="shared" si="1"/>
        <v>216300</v>
      </c>
    </row>
    <row r="10" spans="2:12" ht="19.899999999999999" customHeight="1" thickBot="1" x14ac:dyDescent="0.25">
      <c r="B10" s="25"/>
      <c r="C10" s="25"/>
      <c r="D10" s="25"/>
      <c r="E10" s="82"/>
      <c r="F10" s="50"/>
      <c r="G10" s="54"/>
      <c r="H10" s="54"/>
      <c r="I10" s="54"/>
      <c r="J10" s="103">
        <f>+J12/I12</f>
        <v>1.1747343565525383</v>
      </c>
    </row>
    <row r="11" spans="2:12" ht="59.1" customHeight="1" thickBot="1" x14ac:dyDescent="0.25">
      <c r="B11" s="45" t="s">
        <v>5</v>
      </c>
      <c r="C11" s="46"/>
      <c r="D11" s="46"/>
      <c r="E11" s="83"/>
      <c r="F11" s="51" t="s">
        <v>44</v>
      </c>
      <c r="G11" s="46" t="s">
        <v>43</v>
      </c>
      <c r="H11" s="47" t="s">
        <v>18</v>
      </c>
      <c r="I11" s="48" t="s">
        <v>42</v>
      </c>
      <c r="J11" s="112" t="s">
        <v>46</v>
      </c>
      <c r="K11" s="110" t="s">
        <v>46</v>
      </c>
    </row>
    <row r="12" spans="2:12" s="4" customFormat="1" ht="24.95" customHeight="1" x14ac:dyDescent="0.2">
      <c r="B12" s="44" t="s">
        <v>9</v>
      </c>
      <c r="C12" s="31"/>
      <c r="D12" s="31"/>
      <c r="E12" s="84"/>
      <c r="F12" s="68">
        <v>42850</v>
      </c>
      <c r="G12" s="30">
        <v>74500</v>
      </c>
      <c r="H12" s="30">
        <v>80460</v>
      </c>
      <c r="I12" s="122">
        <v>84700</v>
      </c>
      <c r="J12" s="113">
        <v>99500</v>
      </c>
      <c r="K12" s="118">
        <f t="shared" ref="K12:K20" si="2">ROUNDUP(J12,-2)</f>
        <v>99500</v>
      </c>
      <c r="L12" s="6"/>
    </row>
    <row r="13" spans="2:12" s="4" customFormat="1" ht="24.95" customHeight="1" x14ac:dyDescent="0.2">
      <c r="B13" s="27" t="s">
        <v>10</v>
      </c>
      <c r="C13" s="32"/>
      <c r="D13" s="32"/>
      <c r="E13" s="85"/>
      <c r="F13" s="69">
        <v>62100</v>
      </c>
      <c r="G13" s="8">
        <v>107968.49474912486</v>
      </c>
      <c r="H13" s="8">
        <v>116605.97432905485</v>
      </c>
      <c r="I13" s="123">
        <v>122750.75845974329</v>
      </c>
      <c r="J13" s="114">
        <f>+I13*J10</f>
        <v>144199.53325554257</v>
      </c>
      <c r="K13" s="118">
        <f t="shared" si="2"/>
        <v>144200</v>
      </c>
    </row>
    <row r="14" spans="2:12" s="4" customFormat="1" ht="24.95" customHeight="1" x14ac:dyDescent="0.2">
      <c r="B14" s="33" t="s">
        <v>19</v>
      </c>
      <c r="C14" s="34"/>
      <c r="D14" s="34"/>
      <c r="E14" s="86"/>
      <c r="F14" s="69">
        <v>24840</v>
      </c>
      <c r="G14" s="8">
        <v>43187.397899649943</v>
      </c>
      <c r="H14" s="8">
        <v>46642.389731621945</v>
      </c>
      <c r="I14" s="123">
        <v>49100.303383897321</v>
      </c>
      <c r="J14" s="114">
        <f>+I14*J10</f>
        <v>57679.813302217037</v>
      </c>
      <c r="K14" s="118">
        <f t="shared" si="2"/>
        <v>57700</v>
      </c>
    </row>
    <row r="15" spans="2:12" s="4" customFormat="1" ht="24.95" customHeight="1" x14ac:dyDescent="0.2">
      <c r="B15" s="35" t="s">
        <v>20</v>
      </c>
      <c r="C15" s="36"/>
      <c r="D15" s="36"/>
      <c r="E15" s="87"/>
      <c r="F15" s="69">
        <v>24840</v>
      </c>
      <c r="G15" s="8">
        <v>43187.397899649943</v>
      </c>
      <c r="H15" s="8">
        <v>46642.389731621945</v>
      </c>
      <c r="I15" s="123">
        <v>49100.303383897321</v>
      </c>
      <c r="J15" s="114">
        <f>+I15*J10</f>
        <v>57679.813302217037</v>
      </c>
      <c r="K15" s="118">
        <f t="shared" si="2"/>
        <v>57700</v>
      </c>
    </row>
    <row r="16" spans="2:12" s="4" customFormat="1" ht="24.95" customHeight="1" x14ac:dyDescent="0.2">
      <c r="B16" s="33" t="s">
        <v>21</v>
      </c>
      <c r="C16" s="34"/>
      <c r="D16" s="34"/>
      <c r="E16" s="86"/>
      <c r="F16" s="69">
        <v>24840</v>
      </c>
      <c r="G16" s="8">
        <v>43187.397899649943</v>
      </c>
      <c r="H16" s="8">
        <v>46642.389731621945</v>
      </c>
      <c r="I16" s="123">
        <v>49100.303383897321</v>
      </c>
      <c r="J16" s="114">
        <f>+I16*J10</f>
        <v>57679.813302217037</v>
      </c>
      <c r="K16" s="118">
        <f t="shared" si="2"/>
        <v>57700</v>
      </c>
    </row>
    <row r="17" spans="2:11" s="4" customFormat="1" ht="24.95" customHeight="1" x14ac:dyDescent="0.2">
      <c r="B17" s="37" t="s">
        <v>22</v>
      </c>
      <c r="C17" s="38"/>
      <c r="D17" s="38"/>
      <c r="E17" s="88"/>
      <c r="F17" s="69">
        <v>24840</v>
      </c>
      <c r="G17" s="8">
        <v>43187.397899649943</v>
      </c>
      <c r="H17" s="8">
        <v>46642.389731621945</v>
      </c>
      <c r="I17" s="123">
        <v>49100.303383897321</v>
      </c>
      <c r="J17" s="114">
        <f>+I17*J10</f>
        <v>57679.813302217037</v>
      </c>
      <c r="K17" s="118">
        <f t="shared" si="2"/>
        <v>57700</v>
      </c>
    </row>
    <row r="18" spans="2:11" s="4" customFormat="1" ht="24.95" customHeight="1" x14ac:dyDescent="0.2">
      <c r="B18" s="27" t="s">
        <v>23</v>
      </c>
      <c r="C18" s="32"/>
      <c r="D18" s="32"/>
      <c r="E18" s="85"/>
      <c r="F18" s="69">
        <v>31050</v>
      </c>
      <c r="G18" s="8">
        <v>53984.24737456243</v>
      </c>
      <c r="H18" s="8">
        <v>58302.987164527425</v>
      </c>
      <c r="I18" s="123">
        <v>61375.379229871643</v>
      </c>
      <c r="J18" s="114">
        <f>+I18*J10</f>
        <v>72099.766627771285</v>
      </c>
      <c r="K18" s="118">
        <f t="shared" si="2"/>
        <v>72100</v>
      </c>
    </row>
    <row r="19" spans="2:11" s="4" customFormat="1" ht="24.95" customHeight="1" x14ac:dyDescent="0.2">
      <c r="B19" s="27" t="s">
        <v>24</v>
      </c>
      <c r="C19" s="32"/>
      <c r="D19" s="32"/>
      <c r="E19" s="85"/>
      <c r="F19" s="69">
        <v>10350</v>
      </c>
      <c r="G19" s="8">
        <v>17994.749124854145</v>
      </c>
      <c r="H19" s="8">
        <v>19434.329054842477</v>
      </c>
      <c r="I19" s="123">
        <v>20458.45974329055</v>
      </c>
      <c r="J19" s="114">
        <f>+I19*J10</f>
        <v>24033.255542590432</v>
      </c>
      <c r="K19" s="118">
        <f t="shared" si="2"/>
        <v>24100</v>
      </c>
    </row>
    <row r="20" spans="2:11" s="4" customFormat="1" ht="24.95" customHeight="1" thickBot="1" x14ac:dyDescent="0.25">
      <c r="B20" s="28" t="s">
        <v>25</v>
      </c>
      <c r="C20" s="29"/>
      <c r="D20" s="29"/>
      <c r="E20" s="89"/>
      <c r="F20" s="70">
        <v>16560</v>
      </c>
      <c r="G20" s="21">
        <v>28791.598599766628</v>
      </c>
      <c r="H20" s="21">
        <v>31094.926487747962</v>
      </c>
      <c r="I20" s="124">
        <v>32733.53558926488</v>
      </c>
      <c r="J20" s="114">
        <f>+I20*J10</f>
        <v>38453.208868144691</v>
      </c>
      <c r="K20" s="118">
        <f t="shared" si="2"/>
        <v>38500</v>
      </c>
    </row>
    <row r="21" spans="2:11" s="4" customFormat="1" ht="23.65" customHeight="1" thickBot="1" x14ac:dyDescent="0.25">
      <c r="B21" s="9"/>
      <c r="C21" s="9"/>
      <c r="D21" s="9"/>
      <c r="E21" s="90"/>
      <c r="F21" s="52"/>
      <c r="G21" s="9"/>
      <c r="H21" s="10"/>
      <c r="I21" s="11"/>
      <c r="J21" s="115"/>
      <c r="K21" s="5"/>
    </row>
    <row r="22" spans="2:11" ht="59.1" customHeight="1" thickBot="1" x14ac:dyDescent="0.25">
      <c r="B22" s="60" t="s">
        <v>7</v>
      </c>
      <c r="C22" s="59"/>
      <c r="D22" s="59"/>
      <c r="E22" s="78"/>
      <c r="F22" s="58" t="s">
        <v>44</v>
      </c>
      <c r="G22" s="59" t="s">
        <v>43</v>
      </c>
      <c r="H22" s="1"/>
      <c r="I22" s="125"/>
      <c r="J22" s="104" t="s">
        <v>45</v>
      </c>
      <c r="K22" s="131" t="s">
        <v>45</v>
      </c>
    </row>
    <row r="23" spans="2:11" s="4" customFormat="1" ht="24.95" customHeight="1" thickBot="1" x14ac:dyDescent="0.25">
      <c r="B23" s="61" t="s">
        <v>26</v>
      </c>
      <c r="C23" s="31"/>
      <c r="D23" s="31"/>
      <c r="E23" s="84"/>
      <c r="F23" s="71">
        <v>52785</v>
      </c>
      <c r="G23" s="30">
        <v>91773.220536756126</v>
      </c>
      <c r="I23" s="10"/>
      <c r="J23" s="106">
        <f>+G23*$J$10</f>
        <v>107809.15517600041</v>
      </c>
      <c r="K23" s="118">
        <f t="shared" ref="K23:K25" si="3">ROUNDUP(J23,-2)</f>
        <v>107900</v>
      </c>
    </row>
    <row r="24" spans="2:11" s="4" customFormat="1" ht="24.95" customHeight="1" thickBot="1" x14ac:dyDescent="0.25">
      <c r="B24" s="19" t="s">
        <v>27</v>
      </c>
      <c r="C24" s="32"/>
      <c r="D24" s="32"/>
      <c r="E24" s="85"/>
      <c r="F24" s="72">
        <v>42228</v>
      </c>
      <c r="G24" s="8">
        <v>73418.5764294049</v>
      </c>
      <c r="I24" s="10"/>
      <c r="J24" s="106">
        <f>+G24*$J$10</f>
        <v>86247.324140800323</v>
      </c>
      <c r="K24" s="118">
        <f t="shared" si="3"/>
        <v>86300</v>
      </c>
    </row>
    <row r="25" spans="2:11" s="4" customFormat="1" ht="24.95" customHeight="1" thickBot="1" x14ac:dyDescent="0.25">
      <c r="B25" s="20" t="s">
        <v>28</v>
      </c>
      <c r="C25" s="29"/>
      <c r="D25" s="29"/>
      <c r="E25" s="89"/>
      <c r="F25" s="73">
        <v>18630</v>
      </c>
      <c r="G25" s="21">
        <v>32390.548424737459</v>
      </c>
      <c r="I25" s="10"/>
      <c r="J25" s="106">
        <f>+G25*$J$10</f>
        <v>38050.290062117791</v>
      </c>
      <c r="K25" s="118">
        <f t="shared" si="3"/>
        <v>38100</v>
      </c>
    </row>
    <row r="26" spans="2:11" ht="19.899999999999999" customHeight="1" thickBot="1" x14ac:dyDescent="0.25">
      <c r="B26" s="17"/>
      <c r="C26" s="17"/>
      <c r="D26" s="17"/>
      <c r="E26" s="91"/>
      <c r="F26" s="53"/>
      <c r="G26" s="17"/>
      <c r="H26" s="107"/>
      <c r="I26" s="12"/>
      <c r="J26" s="111"/>
      <c r="K26" s="3"/>
    </row>
    <row r="27" spans="2:11" ht="59.1" customHeight="1" thickBot="1" x14ac:dyDescent="0.25">
      <c r="B27" s="62" t="s">
        <v>12</v>
      </c>
      <c r="C27" s="63"/>
      <c r="D27" s="63"/>
      <c r="E27" s="92"/>
      <c r="F27" s="74" t="s">
        <v>44</v>
      </c>
      <c r="G27" s="59" t="s">
        <v>43</v>
      </c>
      <c r="H27" s="1"/>
      <c r="I27" s="125"/>
      <c r="J27" s="105" t="s">
        <v>45</v>
      </c>
      <c r="K27" s="105" t="s">
        <v>45</v>
      </c>
    </row>
    <row r="28" spans="2:11" s="4" customFormat="1" ht="24.95" customHeight="1" thickBot="1" x14ac:dyDescent="0.25">
      <c r="B28" s="64" t="s">
        <v>29</v>
      </c>
      <c r="C28" s="39"/>
      <c r="D28" s="39"/>
      <c r="E28" s="93"/>
      <c r="F28" s="75">
        <v>80000</v>
      </c>
      <c r="G28" s="30">
        <v>139089.84830805135</v>
      </c>
      <c r="I28" s="10"/>
      <c r="J28" s="127">
        <f t="shared" ref="J28:J36" si="4">+G28*$J$10</f>
        <v>163393.62345514886</v>
      </c>
      <c r="K28" s="106">
        <f t="shared" ref="K28:K36" si="5">ROUNDUP(J28,-2)</f>
        <v>163400</v>
      </c>
    </row>
    <row r="29" spans="2:11" s="4" customFormat="1" ht="24.95" customHeight="1" thickBot="1" x14ac:dyDescent="0.25">
      <c r="B29" s="18" t="s">
        <v>30</v>
      </c>
      <c r="C29" s="40"/>
      <c r="D29" s="40"/>
      <c r="E29" s="94"/>
      <c r="F29" s="76">
        <v>50000</v>
      </c>
      <c r="G29" s="8">
        <v>86931.155192532096</v>
      </c>
      <c r="I29" s="10"/>
      <c r="J29" s="127">
        <f t="shared" si="4"/>
        <v>102121.01465946804</v>
      </c>
      <c r="K29" s="106">
        <f t="shared" si="5"/>
        <v>102200</v>
      </c>
    </row>
    <row r="30" spans="2:11" s="4" customFormat="1" ht="24.95" customHeight="1" thickBot="1" x14ac:dyDescent="0.25">
      <c r="B30" s="18" t="s">
        <v>31</v>
      </c>
      <c r="C30" s="40"/>
      <c r="D30" s="40"/>
      <c r="E30" s="94"/>
      <c r="F30" s="76">
        <v>40000</v>
      </c>
      <c r="G30" s="8">
        <v>69544.924154025677</v>
      </c>
      <c r="I30" s="10"/>
      <c r="J30" s="127">
        <f t="shared" si="4"/>
        <v>81696.81172757443</v>
      </c>
      <c r="K30" s="106">
        <f t="shared" si="5"/>
        <v>81700</v>
      </c>
    </row>
    <row r="31" spans="2:11" s="4" customFormat="1" ht="24.95" customHeight="1" thickBot="1" x14ac:dyDescent="0.25">
      <c r="B31" s="18" t="s">
        <v>32</v>
      </c>
      <c r="C31" s="40"/>
      <c r="D31" s="40"/>
      <c r="E31" s="94"/>
      <c r="F31" s="76">
        <v>10000</v>
      </c>
      <c r="G31" s="8">
        <v>17386.231038506419</v>
      </c>
      <c r="I31" s="10"/>
      <c r="J31" s="127">
        <f t="shared" si="4"/>
        <v>20424.202931893607</v>
      </c>
      <c r="K31" s="106">
        <f t="shared" si="5"/>
        <v>20500</v>
      </c>
    </row>
    <row r="32" spans="2:11" s="4" customFormat="1" ht="24.95" customHeight="1" thickBot="1" x14ac:dyDescent="0.25">
      <c r="B32" s="18" t="s">
        <v>33</v>
      </c>
      <c r="C32" s="40"/>
      <c r="D32" s="40"/>
      <c r="E32" s="94"/>
      <c r="F32" s="76">
        <v>80000</v>
      </c>
      <c r="G32" s="8">
        <v>139089.84830805135</v>
      </c>
      <c r="I32" s="10"/>
      <c r="J32" s="127">
        <f t="shared" si="4"/>
        <v>163393.62345514886</v>
      </c>
      <c r="K32" s="106">
        <v>80000</v>
      </c>
    </row>
    <row r="33" spans="2:14" s="4" customFormat="1" ht="24.95" customHeight="1" thickBot="1" x14ac:dyDescent="0.25">
      <c r="B33" s="18" t="s">
        <v>34</v>
      </c>
      <c r="C33" s="40"/>
      <c r="D33" s="40"/>
      <c r="E33" s="94"/>
      <c r="F33" s="76">
        <v>50000</v>
      </c>
      <c r="G33" s="8">
        <v>86931.155192532096</v>
      </c>
      <c r="I33" s="10"/>
      <c r="J33" s="127">
        <f t="shared" si="4"/>
        <v>102121.01465946804</v>
      </c>
      <c r="K33" s="106">
        <v>50000</v>
      </c>
    </row>
    <row r="34" spans="2:14" s="4" customFormat="1" ht="24.95" customHeight="1" thickBot="1" x14ac:dyDescent="0.25">
      <c r="B34" s="18" t="s">
        <v>35</v>
      </c>
      <c r="C34" s="40"/>
      <c r="D34" s="40"/>
      <c r="E34" s="94"/>
      <c r="F34" s="76">
        <v>80000</v>
      </c>
      <c r="G34" s="8">
        <v>80000</v>
      </c>
      <c r="I34" s="10"/>
      <c r="J34" s="127">
        <f t="shared" si="4"/>
        <v>93978.748524203067</v>
      </c>
      <c r="K34" s="106">
        <v>80000</v>
      </c>
    </row>
    <row r="35" spans="2:14" s="4" customFormat="1" ht="24.95" customHeight="1" thickBot="1" x14ac:dyDescent="0.25">
      <c r="B35" s="26" t="s">
        <v>36</v>
      </c>
      <c r="C35" s="40"/>
      <c r="D35" s="40"/>
      <c r="E35" s="94"/>
      <c r="F35" s="76">
        <v>50000</v>
      </c>
      <c r="G35" s="8">
        <v>50000</v>
      </c>
      <c r="I35" s="10"/>
      <c r="J35" s="127">
        <f t="shared" si="4"/>
        <v>58736.717827626919</v>
      </c>
      <c r="K35" s="106">
        <v>50000</v>
      </c>
    </row>
    <row r="36" spans="2:14" s="4" customFormat="1" ht="24.95" customHeight="1" thickBot="1" x14ac:dyDescent="0.25">
      <c r="B36" s="28" t="s">
        <v>11</v>
      </c>
      <c r="C36" s="29"/>
      <c r="D36" s="29"/>
      <c r="E36" s="89"/>
      <c r="F36" s="73">
        <v>30000</v>
      </c>
      <c r="G36" s="21">
        <v>30000</v>
      </c>
      <c r="I36" s="10"/>
      <c r="J36" s="128">
        <f t="shared" si="4"/>
        <v>35242.030696576148</v>
      </c>
      <c r="K36" s="129">
        <f t="shared" si="5"/>
        <v>35300</v>
      </c>
    </row>
    <row r="37" spans="2:14" ht="19.899999999999999" customHeight="1" thickBot="1" x14ac:dyDescent="0.25">
      <c r="B37" s="17"/>
      <c r="C37" s="17"/>
      <c r="D37" s="17"/>
      <c r="E37" s="91"/>
      <c r="F37" s="53"/>
      <c r="G37" s="17"/>
      <c r="H37" s="12"/>
      <c r="I37" s="12"/>
      <c r="J37" s="116"/>
    </row>
    <row r="38" spans="2:14" ht="19.899999999999999" customHeight="1" thickBot="1" x14ac:dyDescent="0.25">
      <c r="B38" s="99" t="s">
        <v>8</v>
      </c>
      <c r="C38" s="100"/>
      <c r="D38" s="100"/>
      <c r="E38" s="100"/>
      <c r="F38" s="100"/>
      <c r="G38" s="100"/>
      <c r="H38" s="100"/>
      <c r="I38" s="100"/>
      <c r="J38" s="100"/>
      <c r="K38" s="101"/>
      <c r="L38" s="126"/>
      <c r="M38" s="116"/>
    </row>
    <row r="39" spans="2:14" ht="24.95" customHeight="1" thickBot="1" x14ac:dyDescent="0.25">
      <c r="B39" s="95" t="s">
        <v>13</v>
      </c>
      <c r="C39" s="96"/>
      <c r="D39" s="96"/>
      <c r="E39" s="96"/>
      <c r="F39" s="96"/>
      <c r="G39" s="96"/>
      <c r="H39" s="96"/>
      <c r="I39" s="96"/>
      <c r="J39" s="96"/>
      <c r="K39" s="97"/>
      <c r="L39" s="13"/>
      <c r="M39" s="116"/>
    </row>
    <row r="40" spans="2:14" ht="24.95" customHeight="1" thickBot="1" x14ac:dyDescent="0.25">
      <c r="B40" s="95" t="s">
        <v>14</v>
      </c>
      <c r="C40" s="96"/>
      <c r="D40" s="96"/>
      <c r="E40" s="96"/>
      <c r="F40" s="96"/>
      <c r="G40" s="96"/>
      <c r="H40" s="96"/>
      <c r="I40" s="96"/>
      <c r="J40" s="96"/>
      <c r="K40" s="97"/>
      <c r="L40" s="13"/>
      <c r="M40" s="117"/>
      <c r="N40" s="14"/>
    </row>
    <row r="41" spans="2:14" ht="18.75" customHeight="1" x14ac:dyDescent="0.2">
      <c r="B41" s="15"/>
      <c r="C41" s="15"/>
      <c r="D41" s="15"/>
      <c r="E41" s="132"/>
      <c r="F41" s="14"/>
      <c r="G41" s="15"/>
      <c r="K41" s="2"/>
    </row>
    <row r="42" spans="2:14" ht="18.75" customHeight="1" x14ac:dyDescent="0.2">
      <c r="H42" s="16"/>
      <c r="I42" s="16"/>
    </row>
  </sheetData>
  <phoneticPr fontId="2" type="noConversion"/>
  <pageMargins left="0.23622047244094491" right="0.23622047244094491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ARANCELES 2024 FINAL</dc:title>
  <dc:creator>Pablo</dc:creator>
  <cp:lastModifiedBy>Claudia Granero</cp:lastModifiedBy>
  <cp:lastPrinted>2025-02-18T20:07:14Z</cp:lastPrinted>
  <dcterms:created xsi:type="dcterms:W3CDTF">2024-10-31T22:18:34Z</dcterms:created>
  <dcterms:modified xsi:type="dcterms:W3CDTF">2025-12-12T21:02:25Z</dcterms:modified>
</cp:coreProperties>
</file>